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6.10.244\01企画財政課\04企画経営室\行政情報\14統計調査\4.ホームページ\HPdata\103月別（更新）\r7nen\８月\"/>
    </mc:Choice>
  </mc:AlternateContent>
  <xr:revisionPtr revIDLastSave="0" documentId="13_ncr:1_{9D8F249D-F6F5-4511-83EF-4232DDBC8A9A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Sheet1" sheetId="1" r:id="rId1"/>
  </sheets>
  <definedNames>
    <definedName name="_xlnm.Print_Area" localSheetId="0">Sheet1!$A$1:$H$46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H33" i="1"/>
  <c r="D33" i="1"/>
  <c r="D34" i="1"/>
  <c r="G14" i="1"/>
  <c r="F14" i="1"/>
  <c r="E14" i="1"/>
  <c r="D13" i="1"/>
  <c r="H13" i="1" s="1"/>
  <c r="D12" i="1"/>
  <c r="H12" i="1" s="1"/>
  <c r="D11" i="1"/>
  <c r="H11" i="1" s="1"/>
  <c r="D10" i="1"/>
  <c r="H10" i="1" s="1"/>
  <c r="D9" i="1"/>
  <c r="H9" i="1" s="1"/>
  <c r="D8" i="1"/>
  <c r="H8" i="1" s="1"/>
  <c r="D7" i="1"/>
  <c r="D6" i="1"/>
  <c r="G41" i="1"/>
  <c r="F41" i="1"/>
  <c r="E41" i="1"/>
  <c r="G35" i="1"/>
  <c r="F35" i="1"/>
  <c r="E35" i="1"/>
  <c r="G32" i="1"/>
  <c r="F32" i="1"/>
  <c r="E32" i="1"/>
  <c r="G26" i="1"/>
  <c r="F26" i="1"/>
  <c r="E26" i="1"/>
  <c r="C41" i="1"/>
  <c r="C35" i="1"/>
  <c r="C32" i="1"/>
  <c r="C26" i="1"/>
  <c r="C14" i="1"/>
  <c r="D5" i="1"/>
  <c r="H5" i="1" s="1"/>
  <c r="D19" i="1"/>
  <c r="H19" i="1" s="1"/>
  <c r="D20" i="1"/>
  <c r="H20" i="1" s="1"/>
  <c r="D21" i="1"/>
  <c r="H21" i="1" s="1"/>
  <c r="D22" i="1"/>
  <c r="H22" i="1" s="1"/>
  <c r="D23" i="1"/>
  <c r="H23" i="1" s="1"/>
  <c r="D24" i="1"/>
  <c r="H24" i="1" s="1"/>
  <c r="D25" i="1"/>
  <c r="H25" i="1" s="1"/>
  <c r="D27" i="1"/>
  <c r="H27" i="1" s="1"/>
  <c r="D28" i="1"/>
  <c r="H28" i="1" s="1"/>
  <c r="D29" i="1"/>
  <c r="H29" i="1" s="1"/>
  <c r="D30" i="1"/>
  <c r="H30" i="1" s="1"/>
  <c r="D31" i="1"/>
  <c r="H31" i="1" s="1"/>
  <c r="H34" i="1"/>
  <c r="D36" i="1"/>
  <c r="H36" i="1" s="1"/>
  <c r="D37" i="1"/>
  <c r="H37" i="1" s="1"/>
  <c r="D38" i="1"/>
  <c r="H38" i="1" s="1"/>
  <c r="D39" i="1"/>
  <c r="H39" i="1" s="1"/>
  <c r="D40" i="1"/>
  <c r="H40" i="1" s="1"/>
  <c r="D15" i="1"/>
  <c r="H15" i="1" s="1"/>
  <c r="D16" i="1"/>
  <c r="H16" i="1" s="1"/>
  <c r="D17" i="1"/>
  <c r="H17" i="1" s="1"/>
  <c r="D18" i="1"/>
  <c r="H18" i="1" s="1"/>
  <c r="H6" i="1"/>
  <c r="H7" i="1"/>
  <c r="D26" i="1" l="1"/>
  <c r="H26" i="1" s="1"/>
  <c r="D41" i="1"/>
  <c r="H35" i="1"/>
  <c r="D32" i="1"/>
  <c r="H32" i="1" s="1"/>
  <c r="C4" i="1"/>
  <c r="G4" i="1"/>
  <c r="H41" i="1" l="1"/>
  <c r="F4" i="1"/>
  <c r="E4" i="1" l="1"/>
  <c r="D14" i="1"/>
  <c r="H14" i="1" s="1"/>
  <c r="D4" i="1" l="1"/>
  <c r="H4" i="1" s="1"/>
</calcChain>
</file>

<file path=xl/sharedStrings.xml><?xml version="1.0" encoding="utf-8"?>
<sst xmlns="http://schemas.openxmlformats.org/spreadsheetml/2006/main" count="53" uniqueCount="53">
  <si>
    <t>世帯数</t>
    <rPh sb="0" eb="1">
      <t>ヨ</t>
    </rPh>
    <rPh sb="1" eb="2">
      <t>オビ</t>
    </rPh>
    <rPh sb="2" eb="3">
      <t>カズ</t>
    </rPh>
    <phoneticPr fontId="2"/>
  </si>
  <si>
    <t>人　　口</t>
    <rPh sb="0" eb="1">
      <t>ヒト</t>
    </rPh>
    <rPh sb="3" eb="4">
      <t>クチ</t>
    </rPh>
    <phoneticPr fontId="2"/>
  </si>
  <si>
    <t>高齢化率</t>
    <rPh sb="0" eb="3">
      <t>コウレイカ</t>
    </rPh>
    <rPh sb="3" eb="4">
      <t>リツ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</si>
  <si>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</si>
  <si>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</si>
  <si>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</si>
  <si>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   合   計</t>
    <rPh sb="0" eb="1">
      <t>ソウ</t>
    </rPh>
    <rPh sb="4" eb="5">
      <t>ゴウ</t>
    </rPh>
    <rPh sb="8" eb="9">
      <t>ケイ</t>
    </rPh>
    <phoneticPr fontId="2"/>
  </si>
  <si>
    <t>鳥  羽  地  区</t>
    <rPh sb="0" eb="4">
      <t>トバ</t>
    </rPh>
    <rPh sb="6" eb="10">
      <t>チク</t>
    </rPh>
    <phoneticPr fontId="2"/>
  </si>
  <si>
    <t>鳥羽一丁目</t>
    <rPh sb="0" eb="2">
      <t>トバ</t>
    </rPh>
    <rPh sb="2" eb="5">
      <t>１チョウメ</t>
    </rPh>
    <phoneticPr fontId="2"/>
  </si>
  <si>
    <t>鳥羽二丁目</t>
    <rPh sb="0" eb="2">
      <t>トバ</t>
    </rPh>
    <rPh sb="2" eb="3">
      <t>２</t>
    </rPh>
    <rPh sb="3" eb="5">
      <t>１チョウメ</t>
    </rPh>
    <phoneticPr fontId="2"/>
  </si>
  <si>
    <t>鳥羽三丁目</t>
    <rPh sb="0" eb="2">
      <t>トバ</t>
    </rPh>
    <rPh sb="2" eb="3">
      <t>３</t>
    </rPh>
    <rPh sb="3" eb="5">
      <t>１チョウメ</t>
    </rPh>
    <phoneticPr fontId="2"/>
  </si>
  <si>
    <t>鳥羽四丁目</t>
    <rPh sb="0" eb="2">
      <t>トバ</t>
    </rPh>
    <rPh sb="2" eb="3">
      <t>４</t>
    </rPh>
    <rPh sb="3" eb="5">
      <t>１チョウメ</t>
    </rPh>
    <phoneticPr fontId="2"/>
  </si>
  <si>
    <t>鳥羽五丁目</t>
    <rPh sb="0" eb="2">
      <t>トバ</t>
    </rPh>
    <rPh sb="2" eb="3">
      <t>５</t>
    </rPh>
    <rPh sb="3" eb="5">
      <t>１チョウメ</t>
    </rPh>
    <phoneticPr fontId="2"/>
  </si>
  <si>
    <t>小浜町</t>
    <rPh sb="0" eb="2">
      <t>オハマ</t>
    </rPh>
    <rPh sb="2" eb="3">
      <t>マチ</t>
    </rPh>
    <phoneticPr fontId="2"/>
  </si>
  <si>
    <t>堅神町</t>
    <rPh sb="0" eb="1">
      <t>カタ</t>
    </rPh>
    <rPh sb="1" eb="2">
      <t>カミ</t>
    </rPh>
    <rPh sb="2" eb="3">
      <t>マチ</t>
    </rPh>
    <phoneticPr fontId="2"/>
  </si>
  <si>
    <t>池上町</t>
    <rPh sb="0" eb="1">
      <t>イケ</t>
    </rPh>
    <rPh sb="1" eb="2">
      <t>ウエ</t>
    </rPh>
    <rPh sb="2" eb="3">
      <t>マチ</t>
    </rPh>
    <phoneticPr fontId="2"/>
  </si>
  <si>
    <t>屋内町</t>
    <rPh sb="0" eb="1">
      <t>ヤ</t>
    </rPh>
    <rPh sb="1" eb="2">
      <t>ヤナイ</t>
    </rPh>
    <rPh sb="2" eb="3">
      <t>マチ</t>
    </rPh>
    <phoneticPr fontId="2"/>
  </si>
  <si>
    <t>鳥羽地区計</t>
    <rPh sb="0" eb="2">
      <t>トバ</t>
    </rPh>
    <rPh sb="2" eb="4">
      <t>チク</t>
    </rPh>
    <rPh sb="4" eb="5">
      <t>ケイ</t>
    </rPh>
    <phoneticPr fontId="2"/>
  </si>
  <si>
    <t>加  茂  地  区</t>
    <rPh sb="0" eb="4">
      <t>カモ</t>
    </rPh>
    <rPh sb="6" eb="10">
      <t>チク</t>
    </rPh>
    <phoneticPr fontId="2"/>
  </si>
  <si>
    <t>安楽島町</t>
    <rPh sb="0" eb="1">
      <t>アン</t>
    </rPh>
    <rPh sb="1" eb="2">
      <t>ラク</t>
    </rPh>
    <rPh sb="2" eb="3">
      <t>シマ</t>
    </rPh>
    <rPh sb="3" eb="4">
      <t>マチ</t>
    </rPh>
    <phoneticPr fontId="2"/>
  </si>
  <si>
    <t>高丘町</t>
    <rPh sb="0" eb="1">
      <t>タカ</t>
    </rPh>
    <rPh sb="1" eb="2">
      <t>オカ</t>
    </rPh>
    <rPh sb="2" eb="3">
      <t>マチ</t>
    </rPh>
    <phoneticPr fontId="2"/>
  </si>
  <si>
    <t>大明東町</t>
    <rPh sb="0" eb="1">
      <t>オオキ</t>
    </rPh>
    <rPh sb="1" eb="2">
      <t>メイ</t>
    </rPh>
    <rPh sb="2" eb="3">
      <t>ヒガシ</t>
    </rPh>
    <rPh sb="3" eb="4">
      <t>マチ</t>
    </rPh>
    <phoneticPr fontId="2"/>
  </si>
  <si>
    <t>大明西町</t>
    <rPh sb="0" eb="1">
      <t>オオキ</t>
    </rPh>
    <rPh sb="1" eb="2">
      <t>メイ</t>
    </rPh>
    <rPh sb="2" eb="3">
      <t>ニシ</t>
    </rPh>
    <rPh sb="3" eb="4">
      <t>マチ</t>
    </rPh>
    <phoneticPr fontId="2"/>
  </si>
  <si>
    <t>幸丘</t>
    <rPh sb="0" eb="1">
      <t>サチ</t>
    </rPh>
    <rPh sb="1" eb="2">
      <t>オカ</t>
    </rPh>
    <phoneticPr fontId="2"/>
  </si>
  <si>
    <t>船津町</t>
    <rPh sb="0" eb="1">
      <t>フネ</t>
    </rPh>
    <rPh sb="1" eb="2">
      <t>ツ</t>
    </rPh>
    <rPh sb="2" eb="3">
      <t>マチ</t>
    </rPh>
    <phoneticPr fontId="2"/>
  </si>
  <si>
    <t>若杉町</t>
    <rPh sb="0" eb="1">
      <t>ワカ</t>
    </rPh>
    <rPh sb="1" eb="2">
      <t>スギ</t>
    </rPh>
    <rPh sb="2" eb="3">
      <t>マチ</t>
    </rPh>
    <phoneticPr fontId="2"/>
  </si>
  <si>
    <t>岩倉町</t>
    <rPh sb="0" eb="1">
      <t>イワ</t>
    </rPh>
    <rPh sb="1" eb="2">
      <t>クラ</t>
    </rPh>
    <rPh sb="2" eb="3">
      <t>マチ</t>
    </rPh>
    <phoneticPr fontId="2"/>
  </si>
  <si>
    <t>河内町</t>
    <rPh sb="0" eb="1">
      <t>カワ</t>
    </rPh>
    <rPh sb="1" eb="2">
      <t>ウチ</t>
    </rPh>
    <rPh sb="2" eb="3">
      <t>マチ</t>
    </rPh>
    <phoneticPr fontId="2"/>
  </si>
  <si>
    <t>松尾町</t>
    <rPh sb="0" eb="2">
      <t>マツオ</t>
    </rPh>
    <rPh sb="2" eb="3">
      <t>マチ</t>
    </rPh>
    <phoneticPr fontId="2"/>
  </si>
  <si>
    <t>白木町</t>
    <rPh sb="0" eb="2">
      <t>シラキ</t>
    </rPh>
    <rPh sb="2" eb="3">
      <t>マチ</t>
    </rPh>
    <phoneticPr fontId="2"/>
  </si>
  <si>
    <t>加茂地区計</t>
    <rPh sb="0" eb="2">
      <t>カモ</t>
    </rPh>
    <rPh sb="2" eb="4">
      <t>チク</t>
    </rPh>
    <rPh sb="4" eb="5">
      <t>ケイ</t>
    </rPh>
    <phoneticPr fontId="2"/>
  </si>
  <si>
    <t>長岡地区</t>
    <rPh sb="0" eb="2">
      <t>ナガオカ</t>
    </rPh>
    <rPh sb="2" eb="4">
      <t>チク</t>
    </rPh>
    <phoneticPr fontId="2"/>
  </si>
  <si>
    <t>相差町</t>
    <rPh sb="0" eb="1">
      <t>ソウ</t>
    </rPh>
    <rPh sb="1" eb="2">
      <t>サ</t>
    </rPh>
    <rPh sb="2" eb="3">
      <t>マチ</t>
    </rPh>
    <phoneticPr fontId="2"/>
  </si>
  <si>
    <t>国崎町</t>
    <rPh sb="0" eb="1">
      <t>クニ</t>
    </rPh>
    <rPh sb="1" eb="2">
      <t>サキ</t>
    </rPh>
    <rPh sb="2" eb="3">
      <t>マチ</t>
    </rPh>
    <phoneticPr fontId="2"/>
  </si>
  <si>
    <t>畔蛸町</t>
    <rPh sb="0" eb="1">
      <t>アゼ</t>
    </rPh>
    <rPh sb="1" eb="2">
      <t>タコ</t>
    </rPh>
    <rPh sb="2" eb="3">
      <t>マチ</t>
    </rPh>
    <phoneticPr fontId="2"/>
  </si>
  <si>
    <t>千賀町</t>
    <rPh sb="0" eb="1">
      <t>セン</t>
    </rPh>
    <rPh sb="1" eb="2">
      <t>ガ</t>
    </rPh>
    <rPh sb="2" eb="3">
      <t>マチ</t>
    </rPh>
    <phoneticPr fontId="2"/>
  </si>
  <si>
    <t>堅子町</t>
    <rPh sb="0" eb="1">
      <t>カタ</t>
    </rPh>
    <rPh sb="1" eb="2">
      <t>コ</t>
    </rPh>
    <rPh sb="2" eb="3">
      <t>マチ</t>
    </rPh>
    <phoneticPr fontId="2"/>
  </si>
  <si>
    <t>長岡地区計</t>
    <rPh sb="0" eb="2">
      <t>ナガオカ</t>
    </rPh>
    <rPh sb="2" eb="4">
      <t>チク</t>
    </rPh>
    <rPh sb="4" eb="5">
      <t>ケイ</t>
    </rPh>
    <phoneticPr fontId="2"/>
  </si>
  <si>
    <t>鏡浦地区</t>
    <rPh sb="0" eb="1">
      <t>カガミ</t>
    </rPh>
    <rPh sb="1" eb="2">
      <t>ウラ</t>
    </rPh>
    <rPh sb="2" eb="4">
      <t>チク</t>
    </rPh>
    <phoneticPr fontId="2"/>
  </si>
  <si>
    <t>石鏡町</t>
    <rPh sb="0" eb="1">
      <t>イシ</t>
    </rPh>
    <rPh sb="1" eb="2">
      <t>カガミ</t>
    </rPh>
    <rPh sb="2" eb="3">
      <t>マチ</t>
    </rPh>
    <phoneticPr fontId="2"/>
  </si>
  <si>
    <t>浦村町</t>
    <rPh sb="0" eb="1">
      <t>ウラ</t>
    </rPh>
    <rPh sb="1" eb="2">
      <t>ムラ</t>
    </rPh>
    <rPh sb="2" eb="3">
      <t>マチ</t>
    </rPh>
    <phoneticPr fontId="2"/>
  </si>
  <si>
    <t>鏡浦地区計</t>
    <rPh sb="0" eb="1">
      <t>カガミ</t>
    </rPh>
    <rPh sb="1" eb="2">
      <t>ウラ</t>
    </rPh>
    <rPh sb="2" eb="4">
      <t>チク</t>
    </rPh>
    <rPh sb="4" eb="5">
      <t>ケイ</t>
    </rPh>
    <phoneticPr fontId="2"/>
  </si>
  <si>
    <t>離 島 地 区</t>
    <rPh sb="0" eb="3">
      <t>リトウ</t>
    </rPh>
    <rPh sb="4" eb="7">
      <t>チク</t>
    </rPh>
    <phoneticPr fontId="2"/>
  </si>
  <si>
    <t>桃取町</t>
    <rPh sb="0" eb="1">
      <t>モモ</t>
    </rPh>
    <rPh sb="1" eb="2">
      <t>ト</t>
    </rPh>
    <rPh sb="2" eb="3">
      <t>トリマチ</t>
    </rPh>
    <phoneticPr fontId="2"/>
  </si>
  <si>
    <t>答志町</t>
    <rPh sb="0" eb="1">
      <t>コタ</t>
    </rPh>
    <rPh sb="1" eb="2">
      <t>トウシ</t>
    </rPh>
    <rPh sb="2" eb="3">
      <t>マチ</t>
    </rPh>
    <phoneticPr fontId="2"/>
  </si>
  <si>
    <t>菅島町</t>
    <rPh sb="0" eb="1">
      <t>スガ</t>
    </rPh>
    <rPh sb="1" eb="2">
      <t>シマ</t>
    </rPh>
    <rPh sb="2" eb="3">
      <t>マチ</t>
    </rPh>
    <phoneticPr fontId="2"/>
  </si>
  <si>
    <t>神島町</t>
    <rPh sb="0" eb="1">
      <t>カミ</t>
    </rPh>
    <rPh sb="1" eb="2">
      <t>シマ</t>
    </rPh>
    <rPh sb="2" eb="3">
      <t>マチ</t>
    </rPh>
    <phoneticPr fontId="2"/>
  </si>
  <si>
    <t>坂手町</t>
    <rPh sb="0" eb="2">
      <t>サカテ</t>
    </rPh>
    <rPh sb="2" eb="3">
      <t>マチ</t>
    </rPh>
    <phoneticPr fontId="2"/>
  </si>
  <si>
    <t>離島地区計</t>
    <rPh sb="0" eb="2">
      <t>リトウ</t>
    </rPh>
    <rPh sb="2" eb="4">
      <t>チク</t>
    </rPh>
    <rPh sb="4" eb="5">
      <t>ケイ</t>
    </rPh>
    <phoneticPr fontId="2"/>
  </si>
  <si>
    <t>※平成24年7月9日から住民基本台帳制度が改正されたことにより、外国人を含む。</t>
    <rPh sb="1" eb="3">
      <t>ヘイセイ</t>
    </rPh>
    <rPh sb="5" eb="6">
      <t>ネン</t>
    </rPh>
    <rPh sb="7" eb="8">
      <t>ガツ</t>
    </rPh>
    <rPh sb="9" eb="10">
      <t>ニチ</t>
    </rPh>
    <rPh sb="12" eb="14">
      <t>ジュウミン</t>
    </rPh>
    <rPh sb="14" eb="16">
      <t>キホン</t>
    </rPh>
    <rPh sb="16" eb="18">
      <t>ダイチョウ</t>
    </rPh>
    <rPh sb="18" eb="20">
      <t>セイド</t>
    </rPh>
    <rPh sb="21" eb="23">
      <t>カイセイ</t>
    </rPh>
    <rPh sb="32" eb="34">
      <t>ガイコク</t>
    </rPh>
    <rPh sb="34" eb="35">
      <t>ジン</t>
    </rPh>
    <rPh sb="36" eb="37">
      <t>フク</t>
    </rPh>
    <phoneticPr fontId="2"/>
  </si>
  <si>
    <t>うち高齢者数
（65歳以上）</t>
    <rPh sb="2" eb="4">
      <t>コウレイ</t>
    </rPh>
    <rPh sb="4" eb="5">
      <t>シャ</t>
    </rPh>
    <rPh sb="5" eb="6">
      <t>スウ</t>
    </rPh>
    <rPh sb="10" eb="11">
      <t>サイ</t>
    </rPh>
    <rPh sb="11" eb="13">
      <t>イジョウ</t>
    </rPh>
    <phoneticPr fontId="2"/>
  </si>
  <si>
    <r>
      <t>鳥羽市地区別人口･高齢者数</t>
    </r>
    <r>
      <rPr>
        <b/>
        <sz val="13"/>
        <rFont val="ＭＳ Ｐゴシック"/>
        <family val="3"/>
        <charset val="128"/>
      </rPr>
      <t xml:space="preserve"> (令和7年8月末日現在)</t>
    </r>
    <rPh sb="0" eb="3">
      <t>トバシ</t>
    </rPh>
    <rPh sb="9" eb="11">
      <t>コウレイ</t>
    </rPh>
    <rPh sb="11" eb="12">
      <t>シャ</t>
    </rPh>
    <rPh sb="12" eb="13">
      <t>スウ</t>
    </rPh>
    <rPh sb="15" eb="16">
      <t>レイ</t>
    </rPh>
    <rPh sb="16" eb="17">
      <t>カズ</t>
    </rPh>
    <rPh sb="18" eb="19">
      <t>ネン</t>
    </rPh>
    <rPh sb="20" eb="21">
      <t>ガツ</t>
    </rPh>
    <rPh sb="21" eb="23">
      <t>マツジツ</t>
    </rPh>
    <rPh sb="23" eb="25">
      <t>ゲンザイ</t>
    </rPh>
    <phoneticPr fontId="2"/>
  </si>
  <si>
    <t>※令和7年8月12日から住民基本台帳制度が標準化されたことにより、様式を変更。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</si>
</sst>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indexed="12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5" fillId="0" borderId="0">
      <alignment vertical="center"/>
    </xf>
  </cellStyleXfs>
  <cellXfs count="88">
    <xf numFmtId="0" fontId="0" fillId="0" borderId="0" xfId="0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38" fontId="9" fillId="0" borderId="4" xfId="3" applyFont="1" applyFill="1" applyBorder="1" applyAlignment="1">
      <alignment horizontal="right" vertical="center"/>
    </xf>
    <xf numFmtId="38" fontId="9" fillId="0" borderId="5" xfId="3" applyFont="1" applyFill="1" applyBorder="1" applyAlignment="1">
      <alignment horizontal="right" vertical="center"/>
    </xf>
    <xf numFmtId="38" fontId="9" fillId="0" borderId="6" xfId="3" applyFont="1" applyFill="1" applyBorder="1" applyAlignment="1">
      <alignment horizontal="right" vertical="center"/>
    </xf>
    <xf numFmtId="38" fontId="9" fillId="0" borderId="7" xfId="3" applyFont="1" applyFill="1" applyBorder="1" applyAlignment="1">
      <alignment horizontal="right" vertical="center"/>
    </xf>
    <xf numFmtId="38" fontId="9" fillId="0" borderId="8" xfId="3" applyFont="1" applyFill="1" applyBorder="1" applyAlignment="1">
      <alignment horizontal="right" vertical="center"/>
    </xf>
    <xf numFmtId="176" fontId="9" fillId="0" borderId="6" xfId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distributed" vertical="center"/>
    </xf>
    <xf numFmtId="38" fontId="6" fillId="0" borderId="10" xfId="3" applyFont="1" applyBorder="1" applyAlignment="1">
      <alignment horizontal="right" vertical="center"/>
    </xf>
    <xf numFmtId="38" fontId="6" fillId="0" borderId="11" xfId="3" applyFont="1" applyBorder="1" applyAlignment="1">
      <alignment horizontal="right" vertical="center"/>
    </xf>
    <xf numFmtId="38" fontId="6" fillId="0" borderId="12" xfId="3" applyFont="1" applyBorder="1" applyAlignment="1">
      <alignment horizontal="right" vertical="center"/>
    </xf>
    <xf numFmtId="176" fontId="6" fillId="0" borderId="9" xfId="1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distributed" vertical="center"/>
    </xf>
    <xf numFmtId="38" fontId="6" fillId="0" borderId="14" xfId="3" applyFont="1" applyBorder="1" applyAlignment="1">
      <alignment horizontal="right" vertical="center"/>
    </xf>
    <xf numFmtId="38" fontId="6" fillId="0" borderId="15" xfId="3" applyFont="1" applyBorder="1" applyAlignment="1">
      <alignment horizontal="right" vertical="center"/>
    </xf>
    <xf numFmtId="38" fontId="6" fillId="0" borderId="16" xfId="3" applyFont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38" fontId="6" fillId="0" borderId="15" xfId="2" applyNumberFormat="1" applyFont="1" applyBorder="1" applyAlignment="1" applyProtection="1">
      <alignment horizontal="right" vertical="center"/>
    </xf>
    <xf numFmtId="0" fontId="6" fillId="0" borderId="17" xfId="0" applyFont="1" applyBorder="1" applyAlignment="1">
      <alignment horizontal="distributed" vertical="center"/>
    </xf>
    <xf numFmtId="38" fontId="6" fillId="0" borderId="18" xfId="3" applyFont="1" applyBorder="1" applyAlignment="1">
      <alignment horizontal="right" vertical="center"/>
    </xf>
    <xf numFmtId="38" fontId="6" fillId="0" borderId="19" xfId="3" applyFont="1" applyBorder="1" applyAlignment="1">
      <alignment horizontal="right" vertical="center"/>
    </xf>
    <xf numFmtId="38" fontId="6" fillId="0" borderId="20" xfId="3" applyFont="1" applyBorder="1" applyAlignment="1">
      <alignment horizontal="right" vertical="center"/>
    </xf>
    <xf numFmtId="176" fontId="6" fillId="0" borderId="17" xfId="1" applyNumberFormat="1" applyFont="1" applyBorder="1" applyAlignment="1">
      <alignment horizontal="right" vertical="center"/>
    </xf>
    <xf numFmtId="0" fontId="9" fillId="0" borderId="21" xfId="0" applyFont="1" applyBorder="1" applyAlignment="1">
      <alignment horizontal="distributed" vertical="center"/>
    </xf>
    <xf numFmtId="38" fontId="9" fillId="0" borderId="22" xfId="3" applyFont="1" applyFill="1" applyBorder="1" applyAlignment="1">
      <alignment horizontal="right" vertical="center"/>
    </xf>
    <xf numFmtId="176" fontId="9" fillId="0" borderId="21" xfId="1" applyNumberFormat="1" applyFont="1" applyBorder="1" applyAlignment="1">
      <alignment horizontal="right" vertical="center"/>
    </xf>
    <xf numFmtId="0" fontId="6" fillId="0" borderId="24" xfId="0" applyFont="1" applyBorder="1" applyAlignment="1">
      <alignment horizontal="distributed" vertical="center"/>
    </xf>
    <xf numFmtId="38" fontId="6" fillId="0" borderId="25" xfId="3" applyFont="1" applyBorder="1" applyAlignment="1">
      <alignment horizontal="right" vertical="center"/>
    </xf>
    <xf numFmtId="38" fontId="6" fillId="0" borderId="26" xfId="3" applyFont="1" applyBorder="1" applyAlignment="1">
      <alignment horizontal="right" vertical="center"/>
    </xf>
    <xf numFmtId="38" fontId="6" fillId="0" borderId="27" xfId="3" applyFont="1" applyBorder="1" applyAlignment="1">
      <alignment horizontal="right" vertical="center"/>
    </xf>
    <xf numFmtId="176" fontId="6" fillId="0" borderId="24" xfId="1" applyNumberFormat="1" applyFont="1" applyBorder="1" applyAlignment="1">
      <alignment horizontal="right" vertical="center"/>
    </xf>
    <xf numFmtId="38" fontId="6" fillId="0" borderId="14" xfId="3" applyFont="1" applyFill="1" applyBorder="1" applyAlignment="1">
      <alignment horizontal="right" vertical="center"/>
    </xf>
    <xf numFmtId="38" fontId="6" fillId="0" borderId="15" xfId="3" applyFont="1" applyFill="1" applyBorder="1" applyAlignment="1">
      <alignment horizontal="right" vertical="center"/>
    </xf>
    <xf numFmtId="38" fontId="6" fillId="0" borderId="18" xfId="3" applyFont="1" applyFill="1" applyBorder="1" applyAlignment="1">
      <alignment horizontal="right" vertical="center"/>
    </xf>
    <xf numFmtId="38" fontId="6" fillId="0" borderId="25" xfId="3" applyFont="1" applyFill="1" applyBorder="1" applyAlignment="1">
      <alignment horizontal="right" vertical="center"/>
    </xf>
    <xf numFmtId="38" fontId="6" fillId="0" borderId="26" xfId="3" applyFont="1" applyFill="1" applyBorder="1" applyAlignment="1">
      <alignment horizontal="right" vertical="center"/>
    </xf>
    <xf numFmtId="38" fontId="6" fillId="0" borderId="19" xfId="3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38" fontId="6" fillId="0" borderId="12" xfId="3" applyFont="1" applyFill="1" applyBorder="1" applyAlignment="1">
      <alignment horizontal="right" vertical="center"/>
    </xf>
    <xf numFmtId="38" fontId="6" fillId="0" borderId="16" xfId="3" applyFont="1" applyFill="1" applyBorder="1" applyAlignment="1">
      <alignment horizontal="right" vertical="center"/>
    </xf>
    <xf numFmtId="38" fontId="6" fillId="0" borderId="20" xfId="3" applyFont="1" applyFill="1" applyBorder="1" applyAlignment="1">
      <alignment horizontal="right" vertical="center"/>
    </xf>
    <xf numFmtId="38" fontId="9" fillId="0" borderId="23" xfId="3" applyFont="1" applyBorder="1" applyAlignment="1">
      <alignment horizontal="right" vertical="center"/>
    </xf>
    <xf numFmtId="38" fontId="6" fillId="0" borderId="32" xfId="3" applyFont="1" applyFill="1" applyBorder="1" applyAlignment="1">
      <alignment horizontal="right" vertical="center"/>
    </xf>
    <xf numFmtId="38" fontId="6" fillId="0" borderId="33" xfId="3" applyFont="1" applyFill="1" applyBorder="1" applyAlignment="1">
      <alignment horizontal="right" vertical="center"/>
    </xf>
    <xf numFmtId="38" fontId="9" fillId="0" borderId="32" xfId="3" applyFont="1" applyFill="1" applyBorder="1" applyAlignment="1">
      <alignment horizontal="right" vertical="center"/>
    </xf>
    <xf numFmtId="0" fontId="6" fillId="0" borderId="0" xfId="0" applyFont="1" applyAlignment="1">
      <alignment vertical="center" textRotation="255"/>
    </xf>
    <xf numFmtId="38" fontId="9" fillId="0" borderId="34" xfId="3" applyFont="1" applyFill="1" applyBorder="1" applyAlignment="1">
      <alignment horizontal="right" vertical="center"/>
    </xf>
    <xf numFmtId="38" fontId="9" fillId="0" borderId="35" xfId="3" applyFont="1" applyBorder="1" applyAlignment="1">
      <alignment horizontal="right" vertical="center"/>
    </xf>
    <xf numFmtId="38" fontId="9" fillId="0" borderId="36" xfId="3" applyFont="1" applyFill="1" applyBorder="1" applyAlignment="1">
      <alignment horizontal="right" vertical="center"/>
    </xf>
    <xf numFmtId="38" fontId="9" fillId="0" borderId="37" xfId="3" applyFont="1" applyFill="1" applyBorder="1" applyAlignment="1">
      <alignment horizontal="right" vertical="center"/>
    </xf>
    <xf numFmtId="38" fontId="9" fillId="0" borderId="38" xfId="3" applyFont="1" applyFill="1" applyBorder="1" applyAlignment="1">
      <alignment horizontal="right" vertical="center"/>
    </xf>
    <xf numFmtId="38" fontId="9" fillId="0" borderId="33" xfId="3" applyFont="1" applyFill="1" applyBorder="1" applyAlignment="1">
      <alignment horizontal="right" vertical="center"/>
    </xf>
    <xf numFmtId="38" fontId="9" fillId="0" borderId="39" xfId="3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38" fontId="6" fillId="0" borderId="40" xfId="3" applyFont="1" applyFill="1" applyBorder="1" applyAlignment="1">
      <alignment horizontal="right" vertical="center"/>
    </xf>
    <xf numFmtId="176" fontId="6" fillId="0" borderId="41" xfId="1" applyNumberFormat="1" applyFont="1" applyBorder="1" applyAlignment="1">
      <alignment horizontal="right" vertical="center"/>
    </xf>
    <xf numFmtId="176" fontId="9" fillId="0" borderId="1" xfId="1" applyNumberFormat="1" applyFont="1" applyBorder="1" applyAlignment="1">
      <alignment horizontal="right" vertical="center"/>
    </xf>
    <xf numFmtId="38" fontId="9" fillId="0" borderId="28" xfId="3" applyFont="1" applyFill="1" applyBorder="1" applyAlignment="1">
      <alignment horizontal="right" vertical="center"/>
    </xf>
    <xf numFmtId="38" fontId="9" fillId="0" borderId="42" xfId="3" applyFont="1" applyFill="1" applyBorder="1" applyAlignment="1">
      <alignment horizontal="right" vertical="center"/>
    </xf>
    <xf numFmtId="38" fontId="9" fillId="0" borderId="2" xfId="3" applyFont="1" applyFill="1" applyBorder="1" applyAlignment="1">
      <alignment horizontal="right" vertical="center"/>
    </xf>
    <xf numFmtId="38" fontId="6" fillId="0" borderId="43" xfId="3" applyFont="1" applyBorder="1" applyAlignment="1">
      <alignment horizontal="right" vertical="center"/>
    </xf>
    <xf numFmtId="38" fontId="6" fillId="0" borderId="44" xfId="3" applyFont="1" applyBorder="1" applyAlignment="1">
      <alignment horizontal="right" vertical="center"/>
    </xf>
    <xf numFmtId="38" fontId="6" fillId="0" borderId="45" xfId="3" applyFont="1" applyBorder="1" applyAlignment="1">
      <alignment horizontal="right" vertical="center"/>
    </xf>
  </cellXfs>
  <cellStyles count="7">
    <cellStyle name="パーセント" xfId="1" builtinId="5"/>
    <cellStyle name="ハイパーリンク" xfId="2" builtinId="8"/>
    <cellStyle name="桁区切り" xfId="3" builtinId="6"/>
    <cellStyle name="桁区切り 2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showGridLines="0" tabSelected="1" zoomScale="145" zoomScaleNormal="145" workbookViewId="0">
      <selection activeCell="D36" sqref="D36"/>
    </sheetView>
  </sheetViews>
  <sheetFormatPr defaultColWidth="9" defaultRowHeight="18" customHeight="1" x14ac:dyDescent="0.2"/>
  <cols>
    <col min="1" max="1" width="4.44140625" style="7" customWidth="1"/>
    <col min="2" max="2" width="15.21875" style="7" customWidth="1"/>
    <col min="3" max="8" width="11.77734375" style="7" customWidth="1"/>
    <col min="9" max="16384" width="9" style="7"/>
  </cols>
  <sheetData>
    <row r="1" spans="1:8" s="1" customFormat="1" ht="30" customHeight="1" thickBot="1" x14ac:dyDescent="0.25">
      <c r="A1" s="67" t="s">
        <v>51</v>
      </c>
      <c r="B1" s="67"/>
      <c r="C1" s="67"/>
      <c r="D1" s="67"/>
      <c r="E1" s="67"/>
      <c r="F1" s="67"/>
      <c r="G1" s="67"/>
      <c r="H1" s="67"/>
    </row>
    <row r="2" spans="1:8" s="3" customFormat="1" ht="22.5" customHeight="1" x14ac:dyDescent="0.2">
      <c r="A2" s="68"/>
      <c r="B2" s="68"/>
      <c r="C2" s="70" t="s">
        <v>0</v>
      </c>
      <c r="D2" s="71" t="s">
        <v>1</v>
      </c>
      <c r="E2" s="72"/>
      <c r="F2" s="73"/>
      <c r="G2" s="74" t="s">
        <v>50</v>
      </c>
      <c r="H2" s="76" t="s">
        <v>2</v>
      </c>
    </row>
    <row r="3" spans="1:8" s="3" customFormat="1" ht="22.5" customHeight="1" x14ac:dyDescent="0.2">
      <c r="A3" s="69"/>
      <c r="B3" s="69"/>
      <c r="C3" s="70"/>
      <c r="D3" s="4" t="s">
        <v>3</v>
      </c>
      <c r="E3" s="2" t="s">
        <v>4</v>
      </c>
      <c r="F3" s="5" t="s">
        <v>5</v>
      </c>
      <c r="G3" s="75"/>
      <c r="H3" s="77"/>
    </row>
    <row r="4" spans="1:8" s="6" customFormat="1" ht="21" customHeight="1" thickBot="1" x14ac:dyDescent="0.25">
      <c r="A4" s="61" t="s">
        <v>6</v>
      </c>
      <c r="B4" s="62"/>
      <c r="C4" s="8">
        <f>SUM(C14+C26+C32+C35+C41)</f>
        <v>8120</v>
      </c>
      <c r="D4" s="9">
        <f>D14+D26+D32+D35+D41</f>
        <v>16083</v>
      </c>
      <c r="E4" s="10">
        <f>E14+E26+E32+E35+E41</f>
        <v>7574</v>
      </c>
      <c r="F4" s="11">
        <f>F14+F26+F32+F35+F41</f>
        <v>8509</v>
      </c>
      <c r="G4" s="12">
        <f>G14+G26+G32+G35+G41</f>
        <v>6715</v>
      </c>
      <c r="H4" s="13">
        <f>G4/D4</f>
        <v>0.4175216066654231</v>
      </c>
    </row>
    <row r="5" spans="1:8" s="3" customFormat="1" ht="16.5" customHeight="1" thickTop="1" x14ac:dyDescent="0.2">
      <c r="A5" s="63" t="s">
        <v>7</v>
      </c>
      <c r="B5" s="14" t="s">
        <v>8</v>
      </c>
      <c r="C5" s="15">
        <v>239</v>
      </c>
      <c r="D5" s="50">
        <f>SUM(E5+F5)</f>
        <v>395</v>
      </c>
      <c r="E5" s="45">
        <v>171</v>
      </c>
      <c r="F5" s="16">
        <v>224</v>
      </c>
      <c r="G5" s="17">
        <v>151</v>
      </c>
      <c r="H5" s="18">
        <f>G5/D5</f>
        <v>0.38227848101265821</v>
      </c>
    </row>
    <row r="6" spans="1:8" s="3" customFormat="1" ht="16.5" customHeight="1" x14ac:dyDescent="0.2">
      <c r="A6" s="64"/>
      <c r="B6" s="19" t="s">
        <v>9</v>
      </c>
      <c r="C6" s="20">
        <v>212</v>
      </c>
      <c r="D6" s="50">
        <f t="shared" ref="D6:D13" si="0">SUM(E6+F6)</f>
        <v>307</v>
      </c>
      <c r="E6" s="46">
        <v>139</v>
      </c>
      <c r="F6" s="21">
        <v>168</v>
      </c>
      <c r="G6" s="22">
        <v>129</v>
      </c>
      <c r="H6" s="23">
        <f t="shared" ref="H6:H41" si="1">G6/D6</f>
        <v>0.4201954397394137</v>
      </c>
    </row>
    <row r="7" spans="1:8" s="3" customFormat="1" ht="16.5" customHeight="1" x14ac:dyDescent="0.2">
      <c r="A7" s="64"/>
      <c r="B7" s="19" t="s">
        <v>10</v>
      </c>
      <c r="C7" s="20">
        <v>203</v>
      </c>
      <c r="D7" s="50">
        <f t="shared" si="0"/>
        <v>362</v>
      </c>
      <c r="E7" s="46">
        <v>165</v>
      </c>
      <c r="F7" s="21">
        <v>197</v>
      </c>
      <c r="G7" s="22">
        <v>197</v>
      </c>
      <c r="H7" s="23">
        <f t="shared" si="1"/>
        <v>0.54419889502762431</v>
      </c>
    </row>
    <row r="8" spans="1:8" s="3" customFormat="1" ht="16.5" customHeight="1" x14ac:dyDescent="0.2">
      <c r="A8" s="64"/>
      <c r="B8" s="19" t="s">
        <v>11</v>
      </c>
      <c r="C8" s="20">
        <v>179</v>
      </c>
      <c r="D8" s="50">
        <f t="shared" si="0"/>
        <v>333</v>
      </c>
      <c r="E8" s="46">
        <v>146</v>
      </c>
      <c r="F8" s="21">
        <v>187</v>
      </c>
      <c r="G8" s="22">
        <v>162</v>
      </c>
      <c r="H8" s="23">
        <f t="shared" si="1"/>
        <v>0.48648648648648651</v>
      </c>
    </row>
    <row r="9" spans="1:8" s="3" customFormat="1" ht="16.5" customHeight="1" x14ac:dyDescent="0.2">
      <c r="A9" s="64"/>
      <c r="B9" s="19" t="s">
        <v>12</v>
      </c>
      <c r="C9" s="20">
        <v>145</v>
      </c>
      <c r="D9" s="50">
        <f t="shared" si="0"/>
        <v>260</v>
      </c>
      <c r="E9" s="46">
        <v>125</v>
      </c>
      <c r="F9" s="21">
        <v>135</v>
      </c>
      <c r="G9" s="22">
        <v>97</v>
      </c>
      <c r="H9" s="23">
        <f t="shared" si="1"/>
        <v>0.37307692307692308</v>
      </c>
    </row>
    <row r="10" spans="1:8" s="3" customFormat="1" ht="16.5" customHeight="1" x14ac:dyDescent="0.2">
      <c r="A10" s="64"/>
      <c r="B10" s="19" t="s">
        <v>13</v>
      </c>
      <c r="C10" s="20">
        <v>415</v>
      </c>
      <c r="D10" s="50">
        <f t="shared" si="0"/>
        <v>731</v>
      </c>
      <c r="E10" s="46">
        <v>335</v>
      </c>
      <c r="F10" s="21">
        <v>396</v>
      </c>
      <c r="G10" s="22">
        <v>279</v>
      </c>
      <c r="H10" s="23">
        <f t="shared" si="1"/>
        <v>0.38166894664842682</v>
      </c>
    </row>
    <row r="11" spans="1:8" s="3" customFormat="1" ht="16.5" customHeight="1" x14ac:dyDescent="0.2">
      <c r="A11" s="64"/>
      <c r="B11" s="19" t="s">
        <v>14</v>
      </c>
      <c r="C11" s="20">
        <v>192</v>
      </c>
      <c r="D11" s="50">
        <f t="shared" si="0"/>
        <v>432</v>
      </c>
      <c r="E11" s="46">
        <v>195</v>
      </c>
      <c r="F11" s="21">
        <v>237</v>
      </c>
      <c r="G11" s="22">
        <v>163</v>
      </c>
      <c r="H11" s="23">
        <f t="shared" si="1"/>
        <v>0.37731481481481483</v>
      </c>
    </row>
    <row r="12" spans="1:8" s="3" customFormat="1" ht="16.5" customHeight="1" x14ac:dyDescent="0.2">
      <c r="A12" s="64"/>
      <c r="B12" s="19" t="s">
        <v>15</v>
      </c>
      <c r="C12" s="20">
        <v>418</v>
      </c>
      <c r="D12" s="50">
        <f t="shared" si="0"/>
        <v>843</v>
      </c>
      <c r="E12" s="46">
        <v>392</v>
      </c>
      <c r="F12" s="24">
        <v>451</v>
      </c>
      <c r="G12" s="22">
        <v>332</v>
      </c>
      <c r="H12" s="23">
        <f t="shared" si="1"/>
        <v>0.39383155397390274</v>
      </c>
    </row>
    <row r="13" spans="1:8" s="3" customFormat="1" ht="16.5" customHeight="1" x14ac:dyDescent="0.2">
      <c r="A13" s="64"/>
      <c r="B13" s="25" t="s">
        <v>16</v>
      </c>
      <c r="C13" s="26">
        <v>150</v>
      </c>
      <c r="D13" s="50">
        <f t="shared" si="0"/>
        <v>310</v>
      </c>
      <c r="E13" s="47">
        <v>136</v>
      </c>
      <c r="F13" s="27">
        <v>174</v>
      </c>
      <c r="G13" s="28">
        <v>115</v>
      </c>
      <c r="H13" s="29">
        <f t="shared" si="1"/>
        <v>0.37096774193548387</v>
      </c>
    </row>
    <row r="14" spans="1:8" s="6" customFormat="1" ht="21" customHeight="1" x14ac:dyDescent="0.2">
      <c r="A14" s="64"/>
      <c r="B14" s="30" t="s">
        <v>17</v>
      </c>
      <c r="C14" s="31">
        <f>SUM(C5:C13)</f>
        <v>2153</v>
      </c>
      <c r="D14" s="51">
        <f t="shared" ref="D14:D40" si="2">E14+F14</f>
        <v>3973</v>
      </c>
      <c r="E14" s="48">
        <f>SUM(E5:E13)</f>
        <v>1804</v>
      </c>
      <c r="F14" s="54">
        <f t="shared" ref="F14:G14" si="3">SUM(F5:F13)</f>
        <v>2169</v>
      </c>
      <c r="G14" s="48">
        <f t="shared" si="3"/>
        <v>1625</v>
      </c>
      <c r="H14" s="32">
        <f>G14/D14</f>
        <v>0.40901082305562547</v>
      </c>
    </row>
    <row r="15" spans="1:8" s="3" customFormat="1" ht="16.5" customHeight="1" x14ac:dyDescent="0.2">
      <c r="A15" s="64" t="s">
        <v>18</v>
      </c>
      <c r="B15" s="33" t="s">
        <v>19</v>
      </c>
      <c r="C15" s="34">
        <v>1503</v>
      </c>
      <c r="D15" s="49">
        <f t="shared" si="2"/>
        <v>2933</v>
      </c>
      <c r="E15" s="36">
        <v>1406</v>
      </c>
      <c r="F15" s="35">
        <v>1527</v>
      </c>
      <c r="G15" s="36">
        <v>957</v>
      </c>
      <c r="H15" s="37">
        <f t="shared" si="1"/>
        <v>0.3262870780770542</v>
      </c>
    </row>
    <row r="16" spans="1:8" s="3" customFormat="1" ht="16.5" customHeight="1" x14ac:dyDescent="0.2">
      <c r="A16" s="64"/>
      <c r="B16" s="19" t="s">
        <v>20</v>
      </c>
      <c r="C16" s="20">
        <v>245</v>
      </c>
      <c r="D16" s="49">
        <f t="shared" si="2"/>
        <v>534</v>
      </c>
      <c r="E16" s="22">
        <v>258</v>
      </c>
      <c r="F16" s="21">
        <v>276</v>
      </c>
      <c r="G16" s="22">
        <v>171</v>
      </c>
      <c r="H16" s="23">
        <f t="shared" si="1"/>
        <v>0.3202247191011236</v>
      </c>
    </row>
    <row r="17" spans="1:8" s="3" customFormat="1" ht="16.5" customHeight="1" x14ac:dyDescent="0.2">
      <c r="A17" s="64"/>
      <c r="B17" s="19" t="s">
        <v>21</v>
      </c>
      <c r="C17" s="20">
        <v>274</v>
      </c>
      <c r="D17" s="49">
        <f t="shared" si="2"/>
        <v>476</v>
      </c>
      <c r="E17" s="22">
        <v>223</v>
      </c>
      <c r="F17" s="21">
        <v>253</v>
      </c>
      <c r="G17" s="22">
        <v>177</v>
      </c>
      <c r="H17" s="23">
        <f t="shared" si="1"/>
        <v>0.37184873949579833</v>
      </c>
    </row>
    <row r="18" spans="1:8" s="3" customFormat="1" ht="16.5" customHeight="1" x14ac:dyDescent="0.2">
      <c r="A18" s="64"/>
      <c r="B18" s="19" t="s">
        <v>22</v>
      </c>
      <c r="C18" s="20">
        <v>252</v>
      </c>
      <c r="D18" s="49">
        <f t="shared" si="2"/>
        <v>468</v>
      </c>
      <c r="E18" s="22">
        <v>220</v>
      </c>
      <c r="F18" s="21">
        <v>248</v>
      </c>
      <c r="G18" s="22">
        <v>197</v>
      </c>
      <c r="H18" s="23">
        <f t="shared" si="1"/>
        <v>0.42094017094017094</v>
      </c>
    </row>
    <row r="19" spans="1:8" s="3" customFormat="1" ht="16.5" customHeight="1" x14ac:dyDescent="0.2">
      <c r="A19" s="64"/>
      <c r="B19" s="19" t="s">
        <v>23</v>
      </c>
      <c r="C19" s="20">
        <v>139</v>
      </c>
      <c r="D19" s="49">
        <f t="shared" si="2"/>
        <v>313</v>
      </c>
      <c r="E19" s="22">
        <v>140</v>
      </c>
      <c r="F19" s="21">
        <v>173</v>
      </c>
      <c r="G19" s="22">
        <v>87</v>
      </c>
      <c r="H19" s="23">
        <f t="shared" si="1"/>
        <v>0.27795527156549521</v>
      </c>
    </row>
    <row r="20" spans="1:8" s="3" customFormat="1" ht="16.5" customHeight="1" x14ac:dyDescent="0.2">
      <c r="A20" s="64"/>
      <c r="B20" s="19" t="s">
        <v>24</v>
      </c>
      <c r="C20" s="20">
        <v>243</v>
      </c>
      <c r="D20" s="49">
        <f t="shared" si="2"/>
        <v>486</v>
      </c>
      <c r="E20" s="22">
        <v>225</v>
      </c>
      <c r="F20" s="21">
        <v>261</v>
      </c>
      <c r="G20" s="22">
        <v>218</v>
      </c>
      <c r="H20" s="23">
        <f t="shared" si="1"/>
        <v>0.44855967078189302</v>
      </c>
    </row>
    <row r="21" spans="1:8" s="3" customFormat="1" ht="16.5" customHeight="1" x14ac:dyDescent="0.2">
      <c r="A21" s="64"/>
      <c r="B21" s="19" t="s">
        <v>25</v>
      </c>
      <c r="C21" s="20">
        <v>96</v>
      </c>
      <c r="D21" s="49">
        <f t="shared" si="2"/>
        <v>192</v>
      </c>
      <c r="E21" s="22">
        <v>81</v>
      </c>
      <c r="F21" s="21">
        <v>111</v>
      </c>
      <c r="G21" s="22">
        <v>87</v>
      </c>
      <c r="H21" s="23">
        <f t="shared" si="1"/>
        <v>0.453125</v>
      </c>
    </row>
    <row r="22" spans="1:8" s="3" customFormat="1" ht="16.5" customHeight="1" x14ac:dyDescent="0.2">
      <c r="A22" s="64"/>
      <c r="B22" s="19" t="s">
        <v>26</v>
      </c>
      <c r="C22" s="20">
        <v>269</v>
      </c>
      <c r="D22" s="49">
        <f t="shared" si="2"/>
        <v>565</v>
      </c>
      <c r="E22" s="22">
        <v>275</v>
      </c>
      <c r="F22" s="21">
        <v>290</v>
      </c>
      <c r="G22" s="22">
        <v>252</v>
      </c>
      <c r="H22" s="23">
        <f t="shared" si="1"/>
        <v>0.44601769911504424</v>
      </c>
    </row>
    <row r="23" spans="1:8" s="3" customFormat="1" ht="16.5" customHeight="1" x14ac:dyDescent="0.2">
      <c r="A23" s="64"/>
      <c r="B23" s="19" t="s">
        <v>27</v>
      </c>
      <c r="C23" s="20">
        <v>144</v>
      </c>
      <c r="D23" s="49">
        <f t="shared" si="2"/>
        <v>271</v>
      </c>
      <c r="E23" s="22">
        <v>126</v>
      </c>
      <c r="F23" s="21">
        <v>145</v>
      </c>
      <c r="G23" s="22">
        <v>148</v>
      </c>
      <c r="H23" s="23">
        <f t="shared" si="1"/>
        <v>0.54612546125461259</v>
      </c>
    </row>
    <row r="24" spans="1:8" s="3" customFormat="1" ht="16.5" customHeight="1" x14ac:dyDescent="0.2">
      <c r="A24" s="64"/>
      <c r="B24" s="19" t="s">
        <v>28</v>
      </c>
      <c r="C24" s="20">
        <v>293</v>
      </c>
      <c r="D24" s="49">
        <f t="shared" si="2"/>
        <v>681</v>
      </c>
      <c r="E24" s="22">
        <v>323</v>
      </c>
      <c r="F24" s="21">
        <v>358</v>
      </c>
      <c r="G24" s="22">
        <v>255</v>
      </c>
      <c r="H24" s="23">
        <f t="shared" si="1"/>
        <v>0.37444933920704848</v>
      </c>
    </row>
    <row r="25" spans="1:8" s="3" customFormat="1" ht="16.5" customHeight="1" x14ac:dyDescent="0.2">
      <c r="A25" s="64"/>
      <c r="B25" s="25" t="s">
        <v>29</v>
      </c>
      <c r="C25" s="26">
        <v>63</v>
      </c>
      <c r="D25" s="49">
        <f t="shared" si="2"/>
        <v>149</v>
      </c>
      <c r="E25" s="28">
        <v>71</v>
      </c>
      <c r="F25" s="27">
        <v>78</v>
      </c>
      <c r="G25" s="28">
        <v>60</v>
      </c>
      <c r="H25" s="29">
        <f t="shared" si="1"/>
        <v>0.40268456375838924</v>
      </c>
    </row>
    <row r="26" spans="1:8" s="6" customFormat="1" ht="21" customHeight="1" x14ac:dyDescent="0.2">
      <c r="A26" s="64"/>
      <c r="B26" s="30" t="s">
        <v>30</v>
      </c>
      <c r="C26" s="31">
        <f>SUM(C15:C25)</f>
        <v>3521</v>
      </c>
      <c r="D26" s="58">
        <f t="shared" ref="D26:G26" si="4">SUM(D15:D25)</f>
        <v>7068</v>
      </c>
      <c r="E26" s="53">
        <f t="shared" si="4"/>
        <v>3348</v>
      </c>
      <c r="F26" s="55">
        <f t="shared" si="4"/>
        <v>3720</v>
      </c>
      <c r="G26" s="53">
        <f t="shared" si="4"/>
        <v>2609</v>
      </c>
      <c r="H26" s="32">
        <f>G26/D26</f>
        <v>0.36912846632710811</v>
      </c>
    </row>
    <row r="27" spans="1:8" s="3" customFormat="1" ht="16.5" customHeight="1" x14ac:dyDescent="0.2">
      <c r="A27" s="64" t="s">
        <v>31</v>
      </c>
      <c r="B27" s="33" t="s">
        <v>32</v>
      </c>
      <c r="C27" s="34">
        <v>482</v>
      </c>
      <c r="D27" s="49">
        <f t="shared" si="2"/>
        <v>1047</v>
      </c>
      <c r="E27" s="36">
        <v>507</v>
      </c>
      <c r="F27" s="35">
        <v>540</v>
      </c>
      <c r="G27" s="36">
        <v>444</v>
      </c>
      <c r="H27" s="37">
        <f t="shared" si="1"/>
        <v>0.42406876790830944</v>
      </c>
    </row>
    <row r="28" spans="1:8" s="3" customFormat="1" ht="16.5" customHeight="1" x14ac:dyDescent="0.2">
      <c r="A28" s="64"/>
      <c r="B28" s="19" t="s">
        <v>33</v>
      </c>
      <c r="C28" s="20">
        <v>110</v>
      </c>
      <c r="D28" s="49">
        <f t="shared" si="2"/>
        <v>227</v>
      </c>
      <c r="E28" s="22">
        <v>109</v>
      </c>
      <c r="F28" s="21">
        <v>118</v>
      </c>
      <c r="G28" s="22">
        <v>133</v>
      </c>
      <c r="H28" s="23">
        <f t="shared" si="1"/>
        <v>0.58590308370044053</v>
      </c>
    </row>
    <row r="29" spans="1:8" s="3" customFormat="1" ht="16.5" customHeight="1" x14ac:dyDescent="0.2">
      <c r="A29" s="64"/>
      <c r="B29" s="19" t="s">
        <v>34</v>
      </c>
      <c r="C29" s="20">
        <v>86</v>
      </c>
      <c r="D29" s="49">
        <f t="shared" si="2"/>
        <v>188</v>
      </c>
      <c r="E29" s="22">
        <v>100</v>
      </c>
      <c r="F29" s="21">
        <v>88</v>
      </c>
      <c r="G29" s="22">
        <v>94</v>
      </c>
      <c r="H29" s="23">
        <f t="shared" si="1"/>
        <v>0.5</v>
      </c>
    </row>
    <row r="30" spans="1:8" s="3" customFormat="1" ht="16.5" customHeight="1" x14ac:dyDescent="0.2">
      <c r="A30" s="64"/>
      <c r="B30" s="19" t="s">
        <v>35</v>
      </c>
      <c r="C30" s="20">
        <v>22</v>
      </c>
      <c r="D30" s="49">
        <f t="shared" si="2"/>
        <v>53</v>
      </c>
      <c r="E30" s="22">
        <v>19</v>
      </c>
      <c r="F30" s="21">
        <v>34</v>
      </c>
      <c r="G30" s="22">
        <v>24</v>
      </c>
      <c r="H30" s="23">
        <f t="shared" si="1"/>
        <v>0.45283018867924529</v>
      </c>
    </row>
    <row r="31" spans="1:8" s="3" customFormat="1" ht="16.5" customHeight="1" x14ac:dyDescent="0.2">
      <c r="A31" s="64"/>
      <c r="B31" s="25" t="s">
        <v>36</v>
      </c>
      <c r="C31" s="26">
        <v>21</v>
      </c>
      <c r="D31" s="49">
        <f t="shared" si="2"/>
        <v>40</v>
      </c>
      <c r="E31" s="28">
        <v>17</v>
      </c>
      <c r="F31" s="27">
        <v>23</v>
      </c>
      <c r="G31" s="28">
        <v>25</v>
      </c>
      <c r="H31" s="29">
        <f t="shared" si="1"/>
        <v>0.625</v>
      </c>
    </row>
    <row r="32" spans="1:8" s="6" customFormat="1" ht="21" customHeight="1" x14ac:dyDescent="0.2">
      <c r="A32" s="64"/>
      <c r="B32" s="30" t="s">
        <v>37</v>
      </c>
      <c r="C32" s="31">
        <f>SUM(C27:C31)</f>
        <v>721</v>
      </c>
      <c r="D32" s="58">
        <f t="shared" ref="D32:G32" si="5">SUM(D27:D31)</f>
        <v>1555</v>
      </c>
      <c r="E32" s="53">
        <f t="shared" si="5"/>
        <v>752</v>
      </c>
      <c r="F32" s="55">
        <f t="shared" si="5"/>
        <v>803</v>
      </c>
      <c r="G32" s="53">
        <f t="shared" si="5"/>
        <v>720</v>
      </c>
      <c r="H32" s="32">
        <f>G32/D32</f>
        <v>0.46302250803858519</v>
      </c>
    </row>
    <row r="33" spans="1:8" s="3" customFormat="1" ht="16.5" customHeight="1" x14ac:dyDescent="0.2">
      <c r="A33" s="65" t="s">
        <v>38</v>
      </c>
      <c r="B33" s="33" t="s">
        <v>39</v>
      </c>
      <c r="C33" s="35">
        <v>204</v>
      </c>
      <c r="D33" s="79">
        <f>E33+F33</f>
        <v>334</v>
      </c>
      <c r="E33" s="36">
        <v>164</v>
      </c>
      <c r="F33" s="86">
        <v>170</v>
      </c>
      <c r="G33" s="87">
        <v>178</v>
      </c>
      <c r="H33" s="80">
        <f t="shared" si="1"/>
        <v>0.53293413173652693</v>
      </c>
    </row>
    <row r="34" spans="1:8" s="3" customFormat="1" ht="18.600000000000001" customHeight="1" x14ac:dyDescent="0.2">
      <c r="A34" s="66"/>
      <c r="B34" s="19" t="s">
        <v>40</v>
      </c>
      <c r="C34" s="27">
        <v>340</v>
      </c>
      <c r="D34" s="79">
        <f t="shared" ref="D33:D34" si="6">E34+F34</f>
        <v>626</v>
      </c>
      <c r="E34" s="85">
        <v>314</v>
      </c>
      <c r="F34" s="16">
        <v>312</v>
      </c>
      <c r="G34" s="17">
        <v>298</v>
      </c>
      <c r="H34" s="80">
        <f t="shared" si="1"/>
        <v>0.47603833865814699</v>
      </c>
    </row>
    <row r="35" spans="1:8" s="3" customFormat="1" ht="26.4" customHeight="1" x14ac:dyDescent="0.2">
      <c r="A35" s="63"/>
      <c r="B35" s="30" t="s">
        <v>41</v>
      </c>
      <c r="C35" s="82">
        <f>SUM(C33:C34)</f>
        <v>544</v>
      </c>
      <c r="D35" s="51">
        <f>SUM(D33:D34)</f>
        <v>960</v>
      </c>
      <c r="E35" s="83">
        <f t="shared" ref="D35:G35" si="7">SUM(E33:E34)</f>
        <v>478</v>
      </c>
      <c r="F35" s="82">
        <f t="shared" si="7"/>
        <v>482</v>
      </c>
      <c r="G35" s="84">
        <f t="shared" si="7"/>
        <v>476</v>
      </c>
      <c r="H35" s="81">
        <f>G35/D35</f>
        <v>0.49583333333333335</v>
      </c>
    </row>
    <row r="36" spans="1:8" s="3" customFormat="1" ht="16.5" customHeight="1" x14ac:dyDescent="0.2">
      <c r="A36" s="65" t="s">
        <v>42</v>
      </c>
      <c r="B36" s="33" t="s">
        <v>43</v>
      </c>
      <c r="C36" s="41">
        <v>217</v>
      </c>
      <c r="D36" s="49">
        <f t="shared" si="2"/>
        <v>446</v>
      </c>
      <c r="E36" s="36">
        <v>218</v>
      </c>
      <c r="F36" s="42">
        <v>228</v>
      </c>
      <c r="G36" s="36">
        <v>233</v>
      </c>
      <c r="H36" s="37">
        <f t="shared" si="1"/>
        <v>0.52242152466367708</v>
      </c>
    </row>
    <row r="37" spans="1:8" s="6" customFormat="1" ht="21" customHeight="1" x14ac:dyDescent="0.2">
      <c r="A37" s="66"/>
      <c r="B37" s="19" t="s">
        <v>44</v>
      </c>
      <c r="C37" s="38">
        <v>464</v>
      </c>
      <c r="D37" s="49">
        <f t="shared" si="2"/>
        <v>1158</v>
      </c>
      <c r="E37" s="22">
        <v>548</v>
      </c>
      <c r="F37" s="21">
        <v>610</v>
      </c>
      <c r="G37" s="22">
        <v>540</v>
      </c>
      <c r="H37" s="23">
        <f t="shared" ref="H37:H40" si="8">G37/D37</f>
        <v>0.46632124352331605</v>
      </c>
    </row>
    <row r="38" spans="1:8" s="3" customFormat="1" ht="16.5" customHeight="1" x14ac:dyDescent="0.2">
      <c r="A38" s="66"/>
      <c r="B38" s="19" t="s">
        <v>45</v>
      </c>
      <c r="C38" s="38">
        <v>206</v>
      </c>
      <c r="D38" s="49">
        <f t="shared" si="2"/>
        <v>436</v>
      </c>
      <c r="E38" s="22">
        <v>209</v>
      </c>
      <c r="F38" s="39">
        <v>227</v>
      </c>
      <c r="G38" s="22">
        <v>207</v>
      </c>
      <c r="H38" s="23">
        <f t="shared" si="8"/>
        <v>0.47477064220183485</v>
      </c>
    </row>
    <row r="39" spans="1:8" s="3" customFormat="1" ht="16.5" customHeight="1" x14ac:dyDescent="0.2">
      <c r="A39" s="66"/>
      <c r="B39" s="19" t="s">
        <v>46</v>
      </c>
      <c r="C39" s="38">
        <v>133</v>
      </c>
      <c r="D39" s="49">
        <f t="shared" si="2"/>
        <v>261</v>
      </c>
      <c r="E39" s="22">
        <v>120</v>
      </c>
      <c r="F39" s="39">
        <v>141</v>
      </c>
      <c r="G39" s="22">
        <v>136</v>
      </c>
      <c r="H39" s="23">
        <f t="shared" si="8"/>
        <v>0.52107279693486586</v>
      </c>
    </row>
    <row r="40" spans="1:8" s="3" customFormat="1" ht="16.5" customHeight="1" x14ac:dyDescent="0.2">
      <c r="A40" s="66"/>
      <c r="B40" s="25" t="s">
        <v>47</v>
      </c>
      <c r="C40" s="40">
        <v>161</v>
      </c>
      <c r="D40" s="49">
        <f t="shared" si="2"/>
        <v>226</v>
      </c>
      <c r="E40" s="28">
        <v>97</v>
      </c>
      <c r="F40" s="43">
        <v>129</v>
      </c>
      <c r="G40" s="28">
        <v>169</v>
      </c>
      <c r="H40" s="29">
        <f t="shared" si="8"/>
        <v>0.74778761061946908</v>
      </c>
    </row>
    <row r="41" spans="1:8" s="3" customFormat="1" ht="16.5" customHeight="1" thickBot="1" x14ac:dyDescent="0.25">
      <c r="A41" s="66"/>
      <c r="B41" s="30" t="s">
        <v>48</v>
      </c>
      <c r="C41" s="31">
        <f>SUM(C36:C40)</f>
        <v>1181</v>
      </c>
      <c r="D41" s="59">
        <f t="shared" ref="D41:G41" si="9">SUM(D36:D40)</f>
        <v>2527</v>
      </c>
      <c r="E41" s="57">
        <f t="shared" si="9"/>
        <v>1192</v>
      </c>
      <c r="F41" s="56">
        <f t="shared" si="9"/>
        <v>1335</v>
      </c>
      <c r="G41" s="53">
        <f t="shared" si="9"/>
        <v>1285</v>
      </c>
      <c r="H41" s="32">
        <f t="shared" si="1"/>
        <v>0.50850811238622873</v>
      </c>
    </row>
    <row r="42" spans="1:8" s="3" customFormat="1" ht="16.5" customHeight="1" x14ac:dyDescent="0.2">
      <c r="D42" s="44"/>
      <c r="E42" s="44"/>
      <c r="F42" s="44"/>
      <c r="H42" s="44" t="s">
        <v>49</v>
      </c>
    </row>
    <row r="43" spans="1:8" s="3" customFormat="1" ht="16.5" customHeight="1" x14ac:dyDescent="0.2">
      <c r="A43" s="52"/>
      <c r="B43" s="78"/>
      <c r="C43" s="7"/>
      <c r="D43" s="7"/>
      <c r="E43" s="7"/>
      <c r="F43" s="7"/>
      <c r="G43" s="7"/>
      <c r="H43" s="44" t="s">
        <v>52</v>
      </c>
    </row>
    <row r="44" spans="1:8" s="3" customFormat="1" ht="16.5" customHeight="1" x14ac:dyDescent="0.2">
      <c r="B44" s="60"/>
      <c r="C44" s="60"/>
      <c r="D44" s="60"/>
      <c r="E44" s="60"/>
      <c r="F44" s="60"/>
      <c r="G44" s="60"/>
      <c r="H44" s="60"/>
    </row>
    <row r="45" spans="1:8" s="6" customFormat="1" ht="1.2" customHeight="1" x14ac:dyDescent="0.2">
      <c r="B45" s="7"/>
      <c r="C45" s="7"/>
      <c r="D45" s="7"/>
      <c r="E45" s="7"/>
      <c r="F45" s="7"/>
      <c r="G45" s="7"/>
      <c r="H45" s="7"/>
    </row>
    <row r="46" spans="1:8" ht="27" hidden="1" customHeight="1" x14ac:dyDescent="0.2"/>
  </sheetData>
  <mergeCells count="13">
    <mergeCell ref="A1:H1"/>
    <mergeCell ref="A2:B3"/>
    <mergeCell ref="C2:C3"/>
    <mergeCell ref="D2:F2"/>
    <mergeCell ref="G2:G3"/>
    <mergeCell ref="H2:H3"/>
    <mergeCell ref="B44:H44"/>
    <mergeCell ref="A4:B4"/>
    <mergeCell ref="A5:A14"/>
    <mergeCell ref="A15:A26"/>
    <mergeCell ref="A27:A32"/>
    <mergeCell ref="A33:A35"/>
    <mergeCell ref="A36:A41"/>
  </mergeCells>
  <phoneticPr fontId="2"/>
  <printOptions horizontalCentered="1"/>
  <pageMargins left="0.62992125984251968" right="0.59055118110236227" top="0.59055118110236227" bottom="0.47244094488188981" header="0.27559055118110237" footer="0.2362204724409449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h25031</dc:creator>
  <cp:lastModifiedBy>勢力　あかり</cp:lastModifiedBy>
  <cp:lastPrinted>2025-09-19T01:05:36Z</cp:lastPrinted>
  <dcterms:created xsi:type="dcterms:W3CDTF">1997-01-08T22:48:59Z</dcterms:created>
  <dcterms:modified xsi:type="dcterms:W3CDTF">2025-11-17T00:14:04Z</dcterms:modified>
</cp:coreProperties>
</file>